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<sst xmlns="http://schemas.openxmlformats.org/spreadsheetml/2006/main" count="390" uniqueCount="124">
  <si>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</si>
  <si>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</si>
  <si>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</si>
  <si>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</si>
  <si>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</si>
  <si>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</si>
  <si>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</si>
  <si>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</si>
  <si>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</si>
  <si>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</si>
  <si>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</si>
  <si>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</si>
  <si>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</si>
  <si>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</si>
  <si>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</si>
  <si>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</si>
  <si>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</si>
  <si>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</si>
  <si>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</si>
  <si>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</si>
  <si>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</si>
  <si>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</si>
  <si>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</si>
  <si>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</si>
  <si>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</si>
  <si>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</si>
  <si>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</si>
  <si>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</si>
  <si>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</si>
  <si>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</si>
  <si>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</si>
  <si>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</si>
  <si>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</si>
  <si>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</si>
  <si>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</si>
  <si>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</si>
  <si>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</si>
  <si>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</si>
  <si>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</si>
  <si>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</si>
  <si>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</si>
  <si>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</si>
  <si>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</si>
  <si>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</si>
  <si>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</si>
  <si>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</si>
  <si>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</si>
  <si>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</si>
  <si>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</si>
  <si>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</si>
  <si>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</si>
  <si>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</si>
  <si>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</si>
  <si>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</si>
  <si>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</si>
  <si>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</si>
  <si>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</si>
  <si>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</si>
  <si>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</si>
  <si>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</si>
  <si>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</si>
  <si>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</si>
  <si>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</si>
  <si>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</si>
  <si>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</si>
  <si>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</si>
  <si>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</si>
  <si>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</si>
  <si>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</si>
  <si>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</si>
  <si>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</si>
  <si>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</si>
  <si>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</si>
  <si>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</si>
  <si>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</si>
  <si>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</si>
  <si>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</si>
  <si>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</si>
  <si>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</si>
  <si>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</si>
  <si>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</si>
  <si>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</si>
  <si>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</si>
  <si>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</si>
  <si>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</si>
  <si>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</si>
  <si>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</si>
  <si>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</si>
  <si>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</si>
  <si>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</si>
  <si>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</si>
  <si>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</si>
  <si>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</si>
  <si>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</si>
  <si>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</si>
  <si>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</si>
  <si>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</si>
  <si>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</si>
  <si>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</si>
  <si>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</si>
  <si>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</si>
  <si>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</si>
  <si>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</si>
  <si>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</si>
  <si>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</si>
  <si>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</si>
  <si>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</si>
  <si>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</si>
  <si>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</si>
  <si>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</si>
  <si>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</si>
  <si>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</si>
  <si>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</si>
  <si>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</si>
  <si>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</si>
  <si>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</si>
  <si>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</si>
  <si>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</si>
  <si>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</si>
  <si>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</si>
  <si>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20.10.2017</t>
  </si>
  <si>
    <r>
      <t xml:space="preserve">станом на 20.10.2017р.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</si>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</sst>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5665"/>
        <c:crosses val="autoZero"/>
        <c:auto val="0"/>
        <c:lblOffset val="100"/>
        <c:tickLblSkip val="1"/>
        <c:noMultiLvlLbl val="0"/>
      </c:catAx>
      <c:valAx>
        <c:axId val="98356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493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46619114"/>
        <c:axId val="16918843"/>
      </c:lineChart>
      <c:catAx>
        <c:axId val="466191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18843"/>
        <c:crosses val="autoZero"/>
        <c:auto val="0"/>
        <c:lblOffset val="100"/>
        <c:tickLblSkip val="1"/>
        <c:noMultiLvlLbl val="0"/>
      </c:catAx>
      <c:valAx>
        <c:axId val="1691884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1911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20.10.2017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8051860"/>
        <c:axId val="28249013"/>
      </c:bar3D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1860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914526"/>
        <c:axId val="6468687"/>
      </c:bar3D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14526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91371"/>
        <c:crosses val="autoZero"/>
        <c:auto val="0"/>
        <c:lblOffset val="100"/>
        <c:tickLblSkip val="1"/>
        <c:noMultiLvlLbl val="0"/>
      </c:catAx>
      <c:valAx>
        <c:axId val="584913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1212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80581"/>
        <c:crosses val="autoZero"/>
        <c:auto val="0"/>
        <c:lblOffset val="100"/>
        <c:tickLblSkip val="1"/>
        <c:noMultiLvlLbl val="0"/>
      </c:catAx>
      <c:valAx>
        <c:axId val="401805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602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01599"/>
        <c:crosses val="autoZero"/>
        <c:auto val="0"/>
        <c:lblOffset val="100"/>
        <c:tickLblSkip val="1"/>
        <c:noMultiLvlLbl val="0"/>
      </c:catAx>
      <c:valAx>
        <c:axId val="334015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8091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 val="autoZero"/>
        <c:auto val="0"/>
        <c:lblOffset val="100"/>
        <c:tickLblSkip val="1"/>
        <c:noMultiLvlLbl val="0"/>
      </c:catAx>
      <c:valAx>
        <c:axId val="211749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789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50899"/>
        <c:crosses val="autoZero"/>
        <c:auto val="0"/>
        <c:lblOffset val="100"/>
        <c:tickLblSkip val="1"/>
        <c:noMultiLvlLbl val="0"/>
      </c:catAx>
      <c:valAx>
        <c:axId val="374508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5699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513772"/>
        <c:axId val="13623949"/>
      </c:lineChart>
      <c:catAx>
        <c:axId val="15137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23949"/>
        <c:crosses val="autoZero"/>
        <c:auto val="0"/>
        <c:lblOffset val="100"/>
        <c:tickLblSkip val="1"/>
        <c:noMultiLvlLbl val="0"/>
      </c:catAx>
      <c:valAx>
        <c:axId val="136239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377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98055"/>
        <c:crosses val="autoZero"/>
        <c:auto val="0"/>
        <c:lblOffset val="100"/>
        <c:tickLblSkip val="1"/>
        <c:noMultiLvlLbl val="0"/>
      </c:catAx>
      <c:valAx>
        <c:axId val="297980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5066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66855904"/>
        <c:axId val="64832225"/>
      </c:lineChart>
      <c:catAx>
        <c:axId val="668559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2225"/>
        <c:crosses val="autoZero"/>
        <c:auto val="0"/>
        <c:lblOffset val="100"/>
        <c:tickLblSkip val="1"/>
        <c:noMultiLvlLbl val="0"/>
      </c:catAx>
      <c:valAx>
        <c:axId val="648322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8559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1 073 787,0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- 38 521,2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- 40 984,3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26630472.49999995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0.00544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118</v>
      </c>
      <c r="S1" s="129"/>
      <c r="T1" s="129"/>
      <c r="U1" s="129"/>
      <c r="V1" s="129"/>
      <c r="W1" s="130"/>
    </row>
    <row r="2" spans="1:23" ht="15" thickBot="1">
      <c r="A2" s="131" t="s">
        <v>120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121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AVERAGE(N4:N16)</f>
        <v>6466.070769230769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6466.1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6466.1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6466.1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6466.1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6466.1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6466.1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6466.1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6466.1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6466.1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6466.1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6466.1</v>
      </c>
      <c r="R15" s="75">
        <v>0</v>
      </c>
      <c r="S15" s="69">
        <v>211</v>
      </c>
      <c r="T15" s="80">
        <v>0</v>
      </c>
      <c r="U15" s="141">
        <v>0</v>
      </c>
      <c r="V15" s="142"/>
      <c r="W15" s="74">
        <f t="shared" si="3"/>
        <v>211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6466.1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7600</v>
      </c>
      <c r="P17" s="3">
        <f t="shared" si="2"/>
        <v>0</v>
      </c>
      <c r="Q17" s="2">
        <v>6466.1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8500</v>
      </c>
      <c r="P18" s="3">
        <f>N18/O18</f>
        <v>0</v>
      </c>
      <c r="Q18" s="2">
        <v>6466.1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6466.1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6466.1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6466.1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6466.1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6466.1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6466.1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37808.600000000006</v>
      </c>
      <c r="C25" s="92">
        <f t="shared" si="4"/>
        <v>23130.899999999998</v>
      </c>
      <c r="D25" s="115">
        <f t="shared" si="4"/>
        <v>734.6</v>
      </c>
      <c r="E25" s="115">
        <f t="shared" si="4"/>
        <v>22396.3</v>
      </c>
      <c r="F25" s="92">
        <f t="shared" si="4"/>
        <v>1463.6</v>
      </c>
      <c r="G25" s="92">
        <f t="shared" si="4"/>
        <v>3340.5999999999995</v>
      </c>
      <c r="H25" s="92">
        <f t="shared" si="4"/>
        <v>14486.85</v>
      </c>
      <c r="I25" s="92">
        <f t="shared" si="4"/>
        <v>1016.45</v>
      </c>
      <c r="J25" s="92">
        <f t="shared" si="4"/>
        <v>-48.900000000000055</v>
      </c>
      <c r="K25" s="92">
        <f t="shared" si="4"/>
        <v>534.9</v>
      </c>
      <c r="L25" s="92">
        <f t="shared" si="4"/>
        <v>2019</v>
      </c>
      <c r="M25" s="91">
        <f t="shared" si="4"/>
        <v>306.9200000000033</v>
      </c>
      <c r="N25" s="91">
        <f t="shared" si="4"/>
        <v>84058.92</v>
      </c>
      <c r="O25" s="91">
        <f>SUM(O4:O24)</f>
        <v>142115.6</v>
      </c>
      <c r="P25" s="93">
        <f>N25/O25</f>
        <v>0.5914827084429858</v>
      </c>
      <c r="Q25" s="2"/>
      <c r="R25" s="82">
        <f>SUM(R4:R24)</f>
        <v>0</v>
      </c>
      <c r="S25" s="82">
        <f>SUM(S4:S24)</f>
        <v>934.15</v>
      </c>
      <c r="T25" s="82">
        <f>SUM(T4:T24)</f>
        <v>1493.5</v>
      </c>
      <c r="U25" s="147">
        <f>SUM(U4:U24)</f>
        <v>2</v>
      </c>
      <c r="V25" s="148"/>
      <c r="W25" s="82">
        <f>R25+S25+U25+T25+V25</f>
        <v>2429.65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43028</v>
      </c>
      <c r="S30" s="153">
        <v>0.00544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43028</v>
      </c>
      <c r="S40" s="152">
        <v>26630.472499999953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122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123</v>
      </c>
      <c r="P27" s="173"/>
    </row>
    <row r="28" spans="1:16" ht="30.75" customHeight="1">
      <c r="A28" s="163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вересень!S40</f>
        <v>26630.472499999953</v>
      </c>
      <c r="B29" s="49">
        <v>30030</v>
      </c>
      <c r="C29" s="49">
        <v>6228.46</v>
      </c>
      <c r="D29" s="49">
        <v>58649.11</v>
      </c>
      <c r="E29" s="49">
        <v>938.02</v>
      </c>
      <c r="F29" s="49">
        <v>31600</v>
      </c>
      <c r="G29" s="49">
        <v>13066.85</v>
      </c>
      <c r="H29" s="49">
        <v>10</v>
      </c>
      <c r="I29" s="49">
        <v>12</v>
      </c>
      <c r="J29" s="49"/>
      <c r="K29" s="49"/>
      <c r="L29" s="63">
        <f>H29+F29+D29+J29+B29</f>
        <v>120289.11</v>
      </c>
      <c r="M29" s="50">
        <f>C29+E29+G29+I29</f>
        <v>20245.33</v>
      </c>
      <c r="N29" s="51">
        <f>M29-L29</f>
        <v>-100043.78</v>
      </c>
      <c r="O29" s="174">
        <f>вересень!S30</f>
        <v>0.00544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589740.17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141141.8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173531.08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20102.52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93262.37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28086.880000000023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1073787.03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58649.11</v>
      </c>
      <c r="C59" s="9">
        <f>E29</f>
        <v>938.02</v>
      </c>
    </row>
    <row r="60" spans="1:3" ht="12.75">
      <c r="A60" s="83" t="s">
        <v>55</v>
      </c>
      <c r="B60" s="9">
        <f>F29</f>
        <v>31600</v>
      </c>
      <c r="C60" s="9">
        <f>G29</f>
        <v>13066.85</v>
      </c>
    </row>
    <row r="61" spans="1:3" ht="25.5">
      <c r="A61" s="83" t="s">
        <v>56</v>
      </c>
      <c r="B61" s="9">
        <f>H29</f>
        <v>10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87</v>
      </c>
      <c r="S1" s="129"/>
      <c r="T1" s="129"/>
      <c r="U1" s="129"/>
      <c r="V1" s="129"/>
      <c r="W1" s="130"/>
    </row>
    <row r="2" spans="1:23" ht="15" thickBot="1">
      <c r="A2" s="131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92</v>
      </c>
      <c r="S1" s="129"/>
      <c r="T1" s="129"/>
      <c r="U1" s="129"/>
      <c r="V1" s="129"/>
      <c r="W1" s="130"/>
    </row>
    <row r="2" spans="1:23" ht="15" thickBot="1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95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98</v>
      </c>
      <c r="S1" s="129"/>
      <c r="T1" s="129"/>
      <c r="U1" s="129"/>
      <c r="V1" s="129"/>
      <c r="W1" s="130"/>
    </row>
    <row r="2" spans="1:23" ht="15" thickBot="1">
      <c r="A2" s="131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100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103</v>
      </c>
      <c r="S1" s="129"/>
      <c r="T1" s="129"/>
      <c r="U1" s="129"/>
      <c r="V1" s="129"/>
      <c r="W1" s="130"/>
    </row>
    <row r="2" spans="1:23" ht="15" thickBo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f>'[2]липень'!$D$97</f>
        <v>1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 t="e">
        <f>#REF!/1000</f>
        <v>#REF!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107</v>
      </c>
      <c r="S1" s="129"/>
      <c r="T1" s="129"/>
      <c r="U1" s="129"/>
      <c r="V1" s="129"/>
      <c r="W1" s="130"/>
    </row>
    <row r="2" spans="1:23" ht="1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f>'[4]серпень'!$D$97</f>
        <v>50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113</v>
      </c>
      <c r="S1" s="129"/>
      <c r="T1" s="129"/>
      <c r="U1" s="129"/>
      <c r="V1" s="129"/>
      <c r="W1" s="130"/>
    </row>
    <row r="2" spans="1:23" ht="15" thickBot="1">
      <c r="A2" s="131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'[5]вересень'!$D$97</f>
        <v>0.00544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f>'[3]залишки'!$K$6/1000</f>
        <v>26630.472499999953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2017-10-20T08:27:04Z</dcterms:modified>
  <cp:category/>
  <cp:version/>
  <cp:contentType/>
  <cp:contentStatus/>
</cp:coreProperties>
</file>